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workbookProtection lockStructure="1"/>
  <bookViews>
    <workbookView xWindow="240" yWindow="150" windowWidth="18795" windowHeight="111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Sheet1!$A$2:$E$20</definedName>
  </definedNames>
  <calcPr calcId="125725"/>
</workbook>
</file>

<file path=xl/calcChain.xml><?xml version="1.0" encoding="utf-8"?>
<calcChain xmlns="http://schemas.openxmlformats.org/spreadsheetml/2006/main">
  <c r="G17" i="1"/>
  <c r="F17"/>
  <c r="E17"/>
  <c r="G16"/>
  <c r="G4"/>
  <c r="G5"/>
  <c r="G6"/>
  <c r="G7"/>
  <c r="G8"/>
  <c r="G9"/>
  <c r="G10"/>
  <c r="G11"/>
  <c r="G12"/>
  <c r="G13"/>
  <c r="G14"/>
  <c r="G15"/>
  <c r="G3"/>
  <c r="D4"/>
  <c r="D5"/>
  <c r="D6"/>
  <c r="D7"/>
  <c r="D8"/>
  <c r="D9"/>
  <c r="D10"/>
  <c r="D11"/>
  <c r="D12"/>
  <c r="D13"/>
  <c r="D14"/>
  <c r="D3"/>
  <c r="E15"/>
  <c r="D15"/>
  <c r="E16" s="1"/>
  <c r="C15"/>
  <c r="B15"/>
  <c r="F4"/>
  <c r="F5"/>
  <c r="F6"/>
  <c r="F7"/>
  <c r="F9"/>
  <c r="F10"/>
  <c r="F11"/>
  <c r="F12"/>
  <c r="F13"/>
  <c r="F3"/>
  <c r="C8"/>
  <c r="B8"/>
  <c r="C14"/>
  <c r="B14"/>
  <c r="F14" s="1"/>
  <c r="F8" l="1"/>
  <c r="F15" s="1"/>
</calcChain>
</file>

<file path=xl/sharedStrings.xml><?xml version="1.0" encoding="utf-8"?>
<sst xmlns="http://schemas.openxmlformats.org/spreadsheetml/2006/main" count="11" uniqueCount="11">
  <si>
    <t>Date</t>
  </si>
  <si>
    <t>Total kW Hrs</t>
  </si>
  <si>
    <t>Baseload kW hours</t>
  </si>
  <si>
    <t>Geo HP kW hrs</t>
  </si>
  <si>
    <t>Total annual heating, cooling, hot water and  all electric utilities including electric dryer, stove, lights, refrig., etc.</t>
  </si>
  <si>
    <t>Arcand residence - Bow, NH 2,025 sq. ft.</t>
  </si>
  <si>
    <t>2010 kw Totals =</t>
  </si>
  <si>
    <t>All other electric</t>
  </si>
  <si>
    <t>Rate via div. between $ and kw</t>
  </si>
  <si>
    <r>
      <t xml:space="preserve">Total annual geo heating, cooling (w/ well pump and delivery blower), emergency resistance heater </t>
    </r>
    <r>
      <rPr>
        <u/>
        <sz val="11"/>
        <color theme="1"/>
        <rFont val="Calibri"/>
        <family val="2"/>
        <scheme val="minor"/>
      </rPr>
      <t>and  - electric hot water tank</t>
    </r>
  </si>
  <si>
    <t>Annual cost/square foot</t>
  </si>
</sst>
</file>

<file path=xl/styles.xml><?xml version="1.0" encoding="utf-8"?>
<styleSheet xmlns="http://schemas.openxmlformats.org/spreadsheetml/2006/main">
  <numFmts count="3">
    <numFmt numFmtId="164" formatCode="&quot;$&quot;#,##0.00"/>
    <numFmt numFmtId="165" formatCode="&quot;$&quot;#,##0.000"/>
    <numFmt numFmtId="166" formatCode="&quot;$&quot;#,##0.00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4" fontId="0" fillId="0" borderId="0" xfId="0" applyNumberFormat="1"/>
    <xf numFmtId="164" fontId="0" fillId="0" borderId="0" xfId="0" applyNumberFormat="1"/>
    <xf numFmtId="164" fontId="1" fillId="0" borderId="1" xfId="0" applyNumberFormat="1" applyFont="1" applyBorder="1"/>
    <xf numFmtId="14" fontId="0" fillId="0" borderId="2" xfId="0" applyNumberFormat="1" applyBorder="1"/>
    <xf numFmtId="0" fontId="0" fillId="0" borderId="2" xfId="0" applyBorder="1"/>
    <xf numFmtId="164" fontId="0" fillId="0" borderId="2" xfId="0" applyNumberFormat="1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64" fontId="0" fillId="0" borderId="6" xfId="0" applyNumberFormat="1" applyBorder="1"/>
    <xf numFmtId="164" fontId="0" fillId="0" borderId="0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6" fontId="0" fillId="0" borderId="12" xfId="0" applyNumberFormat="1" applyBorder="1"/>
    <xf numFmtId="166" fontId="0" fillId="0" borderId="13" xfId="0" applyNumberFormat="1" applyBorder="1"/>
    <xf numFmtId="166" fontId="0" fillId="0" borderId="14" xfId="0" applyNumberFormat="1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2" fontId="0" fillId="0" borderId="12" xfId="0" applyNumberFormat="1" applyBorder="1"/>
    <xf numFmtId="2" fontId="0" fillId="0" borderId="13" xfId="0" applyNumberFormat="1" applyBorder="1"/>
    <xf numFmtId="2" fontId="0" fillId="0" borderId="14" xfId="0" applyNumberFormat="1" applyBorder="1"/>
    <xf numFmtId="0" fontId="2" fillId="0" borderId="0" xfId="0" applyFont="1" applyFill="1"/>
    <xf numFmtId="165" fontId="2" fillId="0" borderId="0" xfId="0" applyNumberFormat="1" applyFont="1" applyFill="1"/>
    <xf numFmtId="164" fontId="2" fillId="0" borderId="0" xfId="0" applyNumberFormat="1" applyFont="1" applyFill="1"/>
    <xf numFmtId="0" fontId="0" fillId="0" borderId="0" xfId="0" applyFill="1"/>
    <xf numFmtId="0" fontId="0" fillId="0" borderId="3" xfId="0" applyBorder="1" applyAlignment="1">
      <alignment horizontal="center"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904875</xdr:colOff>
      <xdr:row>15</xdr:row>
      <xdr:rowOff>76200</xdr:rowOff>
    </xdr:from>
    <xdr:to>
      <xdr:col>3</xdr:col>
      <xdr:colOff>647700</xdr:colOff>
      <xdr:row>15</xdr:row>
      <xdr:rowOff>95250</xdr:rowOff>
    </xdr:to>
    <xdr:cxnSp macro="">
      <xdr:nvCxnSpPr>
        <xdr:cNvPr id="5" name="Straight Arrow Connector 4"/>
        <xdr:cNvCxnSpPr/>
      </xdr:nvCxnSpPr>
      <xdr:spPr>
        <a:xfrm>
          <a:off x="1971675" y="4276725"/>
          <a:ext cx="1724025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A19" sqref="A19"/>
    </sheetView>
  </sheetViews>
  <sheetFormatPr defaultRowHeight="15"/>
  <cols>
    <col min="1" max="1" width="27.7109375" customWidth="1"/>
    <col min="2" max="2" width="14" customWidth="1"/>
    <col min="3" max="3" width="15.7109375" customWidth="1"/>
    <col min="4" max="4" width="13.5703125" customWidth="1"/>
    <col min="5" max="5" width="12.5703125" style="2" customWidth="1"/>
    <col min="6" max="6" width="15.7109375" customWidth="1"/>
    <col min="7" max="7" width="14.140625" customWidth="1"/>
  </cols>
  <sheetData>
    <row r="1" spans="1:7" ht="15.75" thickBot="1">
      <c r="A1" t="s">
        <v>5</v>
      </c>
    </row>
    <row r="2" spans="1:7" ht="165">
      <c r="A2" s="7" t="s">
        <v>0</v>
      </c>
      <c r="B2" s="20" t="s">
        <v>3</v>
      </c>
      <c r="C2" s="8" t="s">
        <v>2</v>
      </c>
      <c r="D2" s="21" t="s">
        <v>1</v>
      </c>
      <c r="E2" s="34" t="s">
        <v>4</v>
      </c>
      <c r="F2" s="8" t="s">
        <v>9</v>
      </c>
      <c r="G2" s="9" t="s">
        <v>7</v>
      </c>
    </row>
    <row r="3" spans="1:7">
      <c r="A3" s="1">
        <v>40529</v>
      </c>
      <c r="B3" s="22">
        <v>1153</v>
      </c>
      <c r="C3" s="23">
        <v>415</v>
      </c>
      <c r="D3" s="24">
        <f>B3+C3</f>
        <v>1568</v>
      </c>
      <c r="E3" s="10">
        <v>216.25</v>
      </c>
      <c r="F3" s="11">
        <f>(B3/D3)*E3</f>
        <v>159.01546556122449</v>
      </c>
      <c r="G3" s="12">
        <f>E3-F3</f>
        <v>57.234534438775512</v>
      </c>
    </row>
    <row r="4" spans="1:7">
      <c r="A4" s="1">
        <v>40500</v>
      </c>
      <c r="B4" s="22">
        <v>754</v>
      </c>
      <c r="C4" s="23">
        <v>375</v>
      </c>
      <c r="D4" s="24">
        <f t="shared" ref="D4:D14" si="0">B4+C4</f>
        <v>1129</v>
      </c>
      <c r="E4" s="10">
        <v>164.75</v>
      </c>
      <c r="F4" s="11">
        <f t="shared" ref="F4:F14" si="1">(B4/D4)*E4</f>
        <v>110.02790079716564</v>
      </c>
      <c r="G4" s="12">
        <f t="shared" ref="G4:G15" si="2">E4-F4</f>
        <v>54.722099202834357</v>
      </c>
    </row>
    <row r="5" spans="1:7">
      <c r="A5" s="1">
        <v>40471</v>
      </c>
      <c r="B5" s="22">
        <v>1002</v>
      </c>
      <c r="C5" s="23">
        <v>542</v>
      </c>
      <c r="D5" s="24">
        <f t="shared" si="0"/>
        <v>1544</v>
      </c>
      <c r="E5" s="10">
        <v>154.22999999999999</v>
      </c>
      <c r="F5" s="11">
        <f t="shared" si="1"/>
        <v>100.0896761658031</v>
      </c>
      <c r="G5" s="12">
        <f t="shared" si="2"/>
        <v>54.140323834196892</v>
      </c>
    </row>
    <row r="6" spans="1:7">
      <c r="A6" s="1">
        <v>40438</v>
      </c>
      <c r="B6" s="22">
        <v>318</v>
      </c>
      <c r="C6" s="23">
        <v>369</v>
      </c>
      <c r="D6" s="24">
        <f t="shared" si="0"/>
        <v>687</v>
      </c>
      <c r="E6" s="10">
        <v>114.43</v>
      </c>
      <c r="F6" s="11">
        <f t="shared" si="1"/>
        <v>52.967598253275114</v>
      </c>
      <c r="G6" s="12">
        <f t="shared" si="2"/>
        <v>61.462401746724893</v>
      </c>
    </row>
    <row r="7" spans="1:7">
      <c r="A7" s="1">
        <v>40408</v>
      </c>
      <c r="B7" s="22">
        <v>368</v>
      </c>
      <c r="C7" s="23">
        <v>377</v>
      </c>
      <c r="D7" s="24">
        <f t="shared" si="0"/>
        <v>745</v>
      </c>
      <c r="E7" s="10">
        <v>121.35</v>
      </c>
      <c r="F7" s="11">
        <f t="shared" si="1"/>
        <v>59.942013422818789</v>
      </c>
      <c r="G7" s="12">
        <f t="shared" si="2"/>
        <v>61.407986577181205</v>
      </c>
    </row>
    <row r="8" spans="1:7">
      <c r="A8" s="1">
        <v>40379</v>
      </c>
      <c r="B8" s="22">
        <f>228.8+352.2</f>
        <v>581</v>
      </c>
      <c r="C8" s="23">
        <f>193.4+297.6</f>
        <v>491</v>
      </c>
      <c r="D8" s="24">
        <f t="shared" si="0"/>
        <v>1072</v>
      </c>
      <c r="E8" s="10">
        <v>160.80000000000001</v>
      </c>
      <c r="F8" s="11">
        <f t="shared" si="1"/>
        <v>87.15</v>
      </c>
      <c r="G8" s="12">
        <f t="shared" si="2"/>
        <v>73.650000000000006</v>
      </c>
    </row>
    <row r="9" spans="1:7">
      <c r="A9" s="1">
        <v>40346</v>
      </c>
      <c r="B9" s="22">
        <v>370</v>
      </c>
      <c r="C9" s="23">
        <v>396</v>
      </c>
      <c r="D9" s="24">
        <f t="shared" si="0"/>
        <v>766</v>
      </c>
      <c r="E9" s="10">
        <v>118.45</v>
      </c>
      <c r="F9" s="11">
        <f t="shared" si="1"/>
        <v>57.214751958224547</v>
      </c>
      <c r="G9" s="12">
        <f t="shared" si="2"/>
        <v>61.235248041775456</v>
      </c>
    </row>
    <row r="10" spans="1:7">
      <c r="A10" s="1">
        <v>40317</v>
      </c>
      <c r="B10" s="22">
        <v>493</v>
      </c>
      <c r="C10" s="23">
        <v>404</v>
      </c>
      <c r="D10" s="24">
        <f t="shared" si="0"/>
        <v>897</v>
      </c>
      <c r="E10" s="10">
        <v>133.47</v>
      </c>
      <c r="F10" s="11">
        <f t="shared" si="1"/>
        <v>73.35642140468228</v>
      </c>
      <c r="G10" s="12">
        <f t="shared" si="2"/>
        <v>60.113578595317719</v>
      </c>
    </row>
    <row r="11" spans="1:7">
      <c r="A11" s="1">
        <v>40287</v>
      </c>
      <c r="B11" s="22">
        <v>774</v>
      </c>
      <c r="C11" s="23">
        <v>490</v>
      </c>
      <c r="D11" s="24">
        <f t="shared" si="0"/>
        <v>1264</v>
      </c>
      <c r="E11" s="10">
        <v>178.04</v>
      </c>
      <c r="F11" s="11">
        <f t="shared" si="1"/>
        <v>109.02132911392405</v>
      </c>
      <c r="G11" s="12">
        <f t="shared" si="2"/>
        <v>69.018670886075938</v>
      </c>
    </row>
    <row r="12" spans="1:7">
      <c r="A12" s="1">
        <v>40254</v>
      </c>
      <c r="B12" s="22">
        <v>808</v>
      </c>
      <c r="C12" s="23">
        <v>403</v>
      </c>
      <c r="D12" s="24">
        <f t="shared" si="0"/>
        <v>1211</v>
      </c>
      <c r="E12" s="10">
        <v>168.71</v>
      </c>
      <c r="F12" s="11">
        <f t="shared" si="1"/>
        <v>112.56620974401322</v>
      </c>
      <c r="G12" s="12">
        <f t="shared" si="2"/>
        <v>56.143790255986787</v>
      </c>
    </row>
    <row r="13" spans="1:7">
      <c r="A13" s="1">
        <v>40226</v>
      </c>
      <c r="B13" s="22">
        <v>1213</v>
      </c>
      <c r="C13" s="23">
        <v>434</v>
      </c>
      <c r="D13" s="24">
        <f t="shared" si="0"/>
        <v>1647</v>
      </c>
      <c r="E13" s="10">
        <v>218.87</v>
      </c>
      <c r="F13" s="11">
        <f t="shared" si="1"/>
        <v>161.19569520340013</v>
      </c>
      <c r="G13" s="12">
        <f t="shared" si="2"/>
        <v>57.67430479659987</v>
      </c>
    </row>
    <row r="14" spans="1:7">
      <c r="A14" s="4">
        <v>40196</v>
      </c>
      <c r="B14" s="25">
        <f>616+792</f>
        <v>1408</v>
      </c>
      <c r="C14" s="5">
        <f>213+275</f>
        <v>488</v>
      </c>
      <c r="D14" s="26">
        <f t="shared" si="0"/>
        <v>1896</v>
      </c>
      <c r="E14" s="13">
        <v>249.25</v>
      </c>
      <c r="F14" s="6">
        <f t="shared" si="1"/>
        <v>185.09704641350211</v>
      </c>
      <c r="G14" s="14">
        <f t="shared" si="2"/>
        <v>64.152953586497887</v>
      </c>
    </row>
    <row r="15" spans="1:7" ht="15.75" thickBot="1">
      <c r="A15" t="s">
        <v>6</v>
      </c>
      <c r="B15" s="27">
        <f>SUM(B3:B14)</f>
        <v>9242</v>
      </c>
      <c r="C15" s="28">
        <f>SUM(C3:C14)</f>
        <v>5184</v>
      </c>
      <c r="D15" s="29">
        <f>SUM(D3:D14)</f>
        <v>14426</v>
      </c>
      <c r="E15" s="15">
        <f>SUM(E3:E14)</f>
        <v>1998.6000000000004</v>
      </c>
      <c r="F15" s="3">
        <f>SUM(F3:F14)</f>
        <v>1267.6441080380334</v>
      </c>
      <c r="G15" s="16">
        <f t="shared" si="2"/>
        <v>730.95589196196693</v>
      </c>
    </row>
    <row r="16" spans="1:7" ht="15.75" thickBot="1">
      <c r="A16" t="s">
        <v>8</v>
      </c>
      <c r="E16" s="17">
        <f>E15/D15</f>
        <v>0.13854152225149038</v>
      </c>
      <c r="F16" s="18"/>
      <c r="G16" s="19">
        <f>G15/C15</f>
        <v>0.14100229397414485</v>
      </c>
    </row>
    <row r="17" spans="1:10">
      <c r="A17" t="s">
        <v>10</v>
      </c>
      <c r="B17" s="35">
        <v>2025</v>
      </c>
      <c r="E17" s="2">
        <f>E15/B17</f>
        <v>0.98696296296296315</v>
      </c>
      <c r="F17" s="2">
        <f>F15/B17</f>
        <v>0.6259970903891523</v>
      </c>
      <c r="G17" s="2">
        <f>G15/B17</f>
        <v>0.36096587257381085</v>
      </c>
    </row>
    <row r="19" spans="1:10">
      <c r="F19" s="2"/>
    </row>
    <row r="21" spans="1:10">
      <c r="A21" s="30"/>
      <c r="B21" s="31"/>
      <c r="C21" s="31"/>
      <c r="D21" s="31"/>
      <c r="E21" s="32"/>
      <c r="F21" s="31"/>
      <c r="G21" s="33"/>
      <c r="H21" s="33"/>
      <c r="I21" s="33"/>
      <c r="J21" s="33"/>
    </row>
  </sheetData>
  <sheetProtection password="D9A3" sheet="1" objects="1" scenarios="1"/>
  <pageMargins left="0.7" right="0.7" top="0.75" bottom="0.75" header="0.3" footer="0.3"/>
  <pageSetup orientation="portrait" r:id="rId1"/>
  <headerFooter>
    <oddHeader>&amp;CBow, NH residence
 "older" model GSHP annual kw useage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Bear</dc:creator>
  <cp:lastModifiedBy>..</cp:lastModifiedBy>
  <cp:lastPrinted>2011-08-25T14:02:15Z</cp:lastPrinted>
  <dcterms:created xsi:type="dcterms:W3CDTF">2011-08-24T20:21:54Z</dcterms:created>
  <dcterms:modified xsi:type="dcterms:W3CDTF">2011-12-01T20:35:27Z</dcterms:modified>
</cp:coreProperties>
</file>